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Documents\CONTROL INTERNO 2024\PORMENORIZADO\"/>
    </mc:Choice>
  </mc:AlternateContent>
  <bookViews>
    <workbookView xWindow="0" yWindow="0" windowWidth="28800" windowHeight="1113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1" l="1"/>
  <c r="O27" i="1" s="1"/>
  <c r="E27" i="1"/>
  <c r="G33" i="1"/>
  <c r="O33" i="1" s="1"/>
  <c r="E33" i="1"/>
  <c r="E29" i="1"/>
  <c r="G29" i="1"/>
  <c r="O29" i="1" s="1"/>
  <c r="E31" i="1"/>
  <c r="G31" i="1"/>
  <c r="O31" i="1" s="1"/>
  <c r="G25" i="1" l="1"/>
  <c r="E25" i="1"/>
  <c r="M7" i="1" l="1"/>
  <c r="O25" i="1"/>
</calcChain>
</file>

<file path=xl/sharedStrings.xml><?xml version="1.0" encoding="utf-8"?>
<sst xmlns="http://schemas.openxmlformats.org/spreadsheetml/2006/main" count="37" uniqueCount="35">
  <si>
    <t>Nombre de la Entidad:</t>
  </si>
  <si>
    <t xml:space="preserve">ESE HOSPITAL SAN JOSE DEL GUAVIARE </t>
  </si>
  <si>
    <t>Periodo Evaluado:</t>
  </si>
  <si>
    <t>01 DE JULIO AL 31 DE DICIEMBRE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</si>
  <si>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</si>
  <si>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</si>
  <si>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</si>
  <si>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</si>
  <si>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acuerdo a los resultados en la evaluación al sistema de Control Interno para el segundo semestre de la vigencia 2023, da un cumplimento total 75%,  con una disminución de 10 puntos comparado con el primer semestre de la vigencia evaluada, se puede decir que todos los componentes aun que operan de manera integral,  disminuyó su nivel de cumplimento de mejora para fortalecer las acciones del modelo y su implementación. El Componente de  Ambiente de Control obtuvo un porcentaje de cumplimiento de 75%, disminuyó con respecto al semestre anterior de 85, el componente de  Evaluación de Riesgos con 82%, se observa un mejor nivel de implementación del Sistema de Control Interno en lo relacionado actividades de Control  su puntaje fue de 88%.  los componentes de la Información y la Comunicación un cumplimiento 54% y  Monitoreo con 79%, esto obedece a la mejora en los resultados por el cumplimiento planes, programas y proyectos; sin embargo se debe continuar con el cumplimiento de acciones de mejora en todos los componentes a fin de que el Sistema de Control Interno de Gestiòn de la ESE Hospital San José del Guaviare,  funcione acorde con lo que la norma contempla.</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</si>
  <si>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</si>
  <si>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además se hace necesario mayor compromiso por parte de la Alta Dirección (Gerente, Subgerentes, Planeación)  para que el sistema sea efectivo y se puedan lograr los objetivos evaluados.   </t>
  </si>
  <si>
    <t>La entidad cuenta dentro de su Sistema de Control Interno, con una institucionalidad (Líneas de defensa)  que le permita la toma de decisiones frente al control (Si/No) (Justifique su respuesta):</t>
  </si>
  <si>
    <t>El Sistema de Control Interno, tiene establecidas las líneas de defensas (Comités Institucionales Control Interno y de Gestión y Desempeño Institucional), los cuales operan de conformidad a los criterios establecidos, fuentes estratégicos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</si>
  <si>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</si>
  <si>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</si>
  <si>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</si>
  <si>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</si>
  <si>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</si>
  <si>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</si>
  <si>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</si>
  <si>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</si>
  <si>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</si>
  <si>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r>
      <rPr>
        <b/>
        <sz val="10"/>
        <color theme="1"/>
        <rFont val="Arial"/>
        <family val="2"/>
      </rPr>
      <t xml:space="preserve">FORTALEZAS: 
</t>
    </r>
    <r>
      <rPr>
        <sz val="10"/>
        <color theme="1"/>
        <rFont val="Arial"/>
        <family val="2"/>
      </rPr>
      <t xml:space="preserve">-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10"/>
        <color theme="1"/>
        <rFont val="Arial"/>
        <family val="2"/>
      </rPr>
      <t xml:space="preserve">
DEBILIDADES:</t>
    </r>
    <r>
      <rPr>
        <sz val="10"/>
        <color theme="1"/>
        <rFont val="Arial"/>
        <family val="2"/>
      </rPr>
      <t xml:space="preserve">
-   Debilidad para establecer los controles y tratamiento para la mitigación de riesgos de conformidad y Política de gestión de riesgos.
-  Cumplimiento de los diferentes compromisos establecidos en los Comités.
-   Debilidad en presentar evidencias de los controles plasmados en el mapa de riesgos. 
-   Inexistencia de identificación, control y seguimiento de riesgos de los servicios tercerizados. 
-   Debilidad  
</t>
    </r>
  </si>
  <si>
    <r>
      <rPr>
        <b/>
        <sz val="10"/>
        <rFont val="Arial"/>
        <family val="2"/>
      </rPr>
      <t xml:space="preserve">FORTALEZAS: </t>
    </r>
    <r>
      <rPr>
        <sz val="10"/>
        <rFont val="Arial"/>
        <family val="2"/>
      </rPr>
      <t xml:space="preserve">
- Se cuenta con política y Manual de Gestión de Riesgos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10"/>
        <rFont val="Arial"/>
        <family val="2"/>
      </rPr>
      <t>DEBILIDADES:</t>
    </r>
    <r>
      <rPr>
        <sz val="10"/>
        <rFont val="Arial"/>
        <family val="2"/>
      </rPr>
      <t xml:space="preserve">
-   Identificación de los riesgos institucionales y establecer controles de acuerdo al Manual y Política de gestión de riesgos.
-   Identificar riesgos y establecer tratamiento de controles a servicios terceriados, plasmados en el mapa de riesgos. 
</t>
    </r>
  </si>
  <si>
    <t>Actividades de control</t>
  </si>
  <si>
    <r>
      <rPr>
        <b/>
        <sz val="10"/>
        <color theme="1"/>
        <rFont val="Arial"/>
        <family val="2"/>
      </rPr>
      <t xml:space="preserve">FORTALEZAS: 
- </t>
    </r>
    <r>
      <rPr>
        <sz val="10"/>
        <color theme="1"/>
        <rFont val="Arial"/>
        <family val="2"/>
      </rPr>
      <t xml:space="preserve">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Actualización de manual de Funciones y Competencias Laborales de acuerdo al Rediseño Institucional.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t>
    </r>
    <r>
      <rPr>
        <b/>
        <sz val="10"/>
        <color theme="1"/>
        <rFont val="Arial"/>
        <family val="2"/>
      </rPr>
      <t xml:space="preserve">
DEBILIDDES: </t>
    </r>
    <r>
      <rPr>
        <sz val="10"/>
        <color theme="1"/>
        <rFont val="Arial"/>
        <family val="2"/>
      </rPr>
      <t xml:space="preserve">
 - Debilidad  plan de mejoramiento cuando se requiere. 
- Procesos liderados por personal de contrato, quedando en riesgo la responsabilidad y continuidad del proceso. 
</t>
    </r>
    <r>
      <rPr>
        <b/>
        <sz val="10"/>
        <color theme="1"/>
        <rFont val="Arial"/>
        <family val="2"/>
      </rPr>
      <t/>
    </r>
  </si>
  <si>
    <r>
      <rPr>
        <b/>
        <sz val="10"/>
        <rFont val="Arial"/>
        <family val="2"/>
      </rPr>
      <t xml:space="preserve">FORTALEZAS: 
</t>
    </r>
    <r>
      <rPr>
        <sz val="10"/>
        <rFont val="Arial"/>
        <family val="2"/>
      </rPr>
      <t xml:space="preserve">
-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t>
    </r>
    <r>
      <rPr>
        <b/>
        <sz val="10"/>
        <rFont val="Arial"/>
        <family val="2"/>
      </rPr>
      <t xml:space="preserve">
DEBILIDDES: 
</t>
    </r>
    <r>
      <rPr>
        <sz val="10"/>
        <rFont val="Arial"/>
        <family val="2"/>
      </rPr>
      <t xml:space="preserve">
 -Ausencia de  autoevaluación en los procesos y procedimientos,  suscribir plan de mejoramiento cuando se requiera. 
- Procesos liderados por personal de contrato, quedando en riesgo la responsabilidad y continuidad del proceso. 
</t>
    </r>
    <r>
      <rPr>
        <b/>
        <sz val="10"/>
        <rFont val="Arial"/>
        <family val="2"/>
      </rPr>
      <t/>
    </r>
  </si>
  <si>
    <t>Información y comunicación</t>
  </si>
  <si>
    <r>
      <rPr>
        <b/>
        <sz val="10"/>
        <color theme="1"/>
        <rFont val="Arial"/>
        <family val="2"/>
      </rPr>
      <t xml:space="preserve">FORTALEZAS: 
  </t>
    </r>
    <r>
      <rPr>
        <sz val="10"/>
        <color theme="1"/>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t>
    </r>
    <r>
      <rPr>
        <b/>
        <sz val="10"/>
        <color theme="1"/>
        <rFont val="Arial"/>
        <family val="2"/>
      </rPr>
      <t xml:space="preserve">
DEBILIDADES: </t>
    </r>
    <r>
      <rPr>
        <sz val="10"/>
        <color theme="1"/>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</si>
  <si>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t xml:space="preserve">FORTALEZAS: 
- Uso de redes sociales y correos electrónicos institucionales.
- Sistematizado el procedimiento de PQRFD y aplicación de Encuesta de Satisfacción de los Usuarios. 
-Audiencia Pública de Rendición de Cuentas a la Ciudadanía (interna y externa).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DEBILIDADES: 
-  Sin documentar el procedimiento para el manejo de información clasificada y reservada. 
- Continùa con los mismos Servicios sin racionalizar y sistematizar. (pago de copagos en Facturaciòn). 
-  Se require de actualización en la publicación de la información en el link de Transparencia y Acceso a la información en la página web.
- Deficiente espacio para  almacenamiento de documentos fìsicos  transferidos al Archivo Central, para dar cumplimiento a las transferencias.
- Proceso de recepción, distribución y seguimiento de documentación que allega a la entidad y procedimientos.
- Proceso de Juridica contrataciòn  sin sistematizar. 
</t>
  </si>
  <si>
    <t xml:space="preserve">Monitoreo </t>
  </si>
  <si>
    <r>
      <rPr>
        <b/>
        <sz val="10"/>
        <color theme="1"/>
        <rFont val="Arial"/>
        <family val="2"/>
      </rPr>
      <t xml:space="preserve">FORTALEZAS: 
- </t>
    </r>
    <r>
      <rPr>
        <sz val="10"/>
        <color theme="1"/>
        <rFont val="Arial"/>
        <family val="2"/>
      </rPr>
      <t xml:space="preserve">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10"/>
        <color theme="1"/>
        <rFont val="Arial"/>
        <family val="2"/>
      </rPr>
      <t xml:space="preserve">
DEBILIDADES: </t>
    </r>
    <r>
      <rPr>
        <sz val="10"/>
        <color theme="1"/>
        <rFont val="Arial"/>
        <family val="2"/>
      </rPr>
      <t xml:space="preserve">
- Falta de cumplimiento del 100%  de las acciones para subsanar en las auditorias realizadas por Control Interno de Gestiòn.
- Debilidad en el cumplimiento de las acciones de mejora identificados en Comité de P.Q.R.S.F. 
- 
</t>
    </r>
    <r>
      <rPr>
        <b/>
        <sz val="10"/>
        <color theme="1"/>
        <rFont val="Arial"/>
        <family val="2"/>
      </rPr>
      <t/>
    </r>
  </si>
  <si>
    <r>
      <t xml:space="preserve">FORTALEZAS: 
</t>
    </r>
    <r>
      <rPr>
        <sz val="10"/>
        <rFont val="Arial"/>
        <family val="2"/>
      </rPr>
      <t xml:space="preserve">- 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10"/>
        <rFont val="Arial"/>
        <family val="2"/>
      </rPr>
      <t xml:space="preserve">
DEBILIDADES: 
- </t>
    </r>
    <r>
      <rPr>
        <sz val="10"/>
        <rFont val="Arial"/>
        <family val="2"/>
      </rPr>
      <t>Falta de cumplimiento de las acciones para subsanar en las auditorias realizadas por Control Interno de Gestiòn.
-Socialización de acciones de mejora por parte del área de  Calidad de las visitas o auditorias realizadas a la Institución por parte de  las EPS y Entidades Públicas (Secretaria Departamental de Salud y Municipal).</t>
    </r>
    <r>
      <rPr>
        <b/>
        <sz val="10"/>
        <rFont val="Arial"/>
        <family val="2"/>
      </rPr>
      <t xml:space="preserve">
</t>
    </r>
  </si>
  <si>
    <r>
      <rPr>
        <b/>
        <sz val="10"/>
        <rFont val="Arial"/>
        <family val="2"/>
      </rPr>
      <t xml:space="preserve">FORTALEZAS:   </t>
    </r>
    <r>
      <rPr>
        <sz val="10"/>
        <rFont val="Arial"/>
        <family val="2"/>
      </rPr>
      <t xml:space="preserve">
- Políticas adoptadas para el buen funcionamiento del Sistema de Control Interno, de manera armonizada e integral  para minimizar la materialización de los riesgos contribuyendo  al cumplimiento de los objetivos institucionales.
- Se dio cumplimiento a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2023, y sistematizados en el  Software Almera.                                                                                                                                                                                                                                                                                                  - Se cuenta con Plan de capacitación para personal de planta y contratistas .
-Se cuenta Plan Anual  de Auditoria interna aprobada por el Comité de Coordinación de Control Interno.
</t>
    </r>
    <r>
      <rPr>
        <b/>
        <sz val="10"/>
        <rFont val="Arial"/>
        <family val="2"/>
      </rPr>
      <t xml:space="preserve">
DEBILIDADES:</t>
    </r>
    <r>
      <rPr>
        <sz val="10"/>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en el cumplimiento de evidencias en los diferentes planes institucionales.</t>
    </r>
  </si>
  <si>
    <r>
      <rPr>
        <b/>
        <sz val="10"/>
        <rFont val="Arial"/>
        <family val="2"/>
      </rPr>
      <t xml:space="preserve">FORTALEZAS:   </t>
    </r>
    <r>
      <rPr>
        <sz val="10"/>
        <rFont val="Arial"/>
        <family val="2"/>
      </rPr>
      <t xml:space="preserve">
- El comité Institucional de Gestión y Desempeño  y Comité Institucional de  Control Interno son operativos y articulados. 
- Se cuenta con el Plan Anticorrupción y atención al ciudadano y la matriz de riesgos de corrupción actualizados a la vigencia 2023.                                                                                                                                                                                                                                                                                                 - Se cuenta con Plan de capacitación para personal de planta y contratistas.
- Plan Institucional de Capacitación aprobado en proceso de cumplimiento para el primer semestre de la vigencia 2023.
-Se cuenta Plan Anual  de Auditoria interna aprobada por el Comité Institucional de Control Interno y  ejecutado a la fecha una auditoría.
- Se ajusta la Planeación estratégica de acuerdo a los cambios del entorno.
- Políticas adoptadas para el buen funcionamiento del Sistema de Control Interno, de manera armonizada e integral  para minimizar la materialización de los riesgos contribuyendo  al cumplimiento de los objetivos institucionales.
- Sistematización de procedimiento de inducción. 
- Herramienta sistematizada para realización de pre test y pos test en capacitaciones. 
- Evaluación de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t>
    </r>
    <r>
      <rPr>
        <b/>
        <sz val="10"/>
        <rFont val="Arial"/>
        <family val="2"/>
      </rPr>
      <t xml:space="preserve">
DEBILIDADES:</t>
    </r>
    <r>
      <rPr>
        <sz val="10"/>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</si>
</sst>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2"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1">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Font="1" applyFill="1" applyBorder="1" applyAlignment="1" applyProtection="1">
      <alignment horizontal="left" vertical="center" wrapText="1"/>
      <protection locked="0"/>
    </xf>
    <xf numFmtId="0" fontId="0" fillId="0" borderId="11" xfId="0" applyBorder="1"/>
    <xf numFmtId="0" fontId="19" fillId="0" borderId="11" xfId="0" applyFont="1" applyFill="1" applyBorder="1" applyAlignment="1" applyProtection="1">
      <alignment horizontal="left" vertical="center" wrapText="1"/>
      <protection locked="0"/>
    </xf>
    <xf numFmtId="0" fontId="5" fillId="3" borderId="6" xfId="0" applyFont="1" applyFill="1" applyBorder="1" applyAlignment="1">
      <alignment horizontal="center" vertical="center" wrapText="1"/>
    </xf>
    <xf numFmtId="0" fontId="0" fillId="0" borderId="31" xfId="0" applyBorder="1" applyAlignment="1" applyProtection="1">
      <alignment wrapText="1"/>
      <protection locked="0"/>
    </xf>
    <xf numFmtId="0" fontId="5" fillId="8" borderId="6" xfId="0" applyFont="1" applyFill="1" applyBorder="1" applyAlignment="1">
      <alignment horizontal="center" vertical="center" wrapText="1"/>
    </xf>
    <xf numFmtId="0" fontId="0" fillId="0" borderId="31" xfId="0"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0" fillId="0" borderId="32" xfId="0" applyBorder="1" applyAlignment="1" applyProtection="1">
      <alignment horizontal="justify" vertical="center" wrapText="1"/>
      <protection locked="0"/>
    </xf>
    <xf numFmtId="0" fontId="10" fillId="0" borderId="11" xfId="0" applyFont="1" applyFill="1" applyBorder="1" applyAlignment="1" applyProtection="1">
      <alignment horizontal="left" vertical="center"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0" fontId="19" fillId="0" borderId="31" xfId="0" applyFont="1" applyFill="1" applyBorder="1" applyAlignment="1" applyProtection="1">
      <alignment vertical="center"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19" fillId="0" borderId="11" xfId="0" applyFont="1" applyFill="1" applyBorder="1" applyAlignment="1" applyProtection="1">
      <alignment horizontal="justify" vertical="center" wrapText="1"/>
      <protection locked="0"/>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1579789</xdr:colOff>
      <xdr:row>12</xdr:row>
      <xdr:rowOff>107156</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7673" y="1807743"/>
          <a:ext cx="4390005" cy="19070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sci-2semestre%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0.72916666666666663</v>
          </cell>
        </row>
        <row r="26">
          <cell r="N26">
            <v>0.82352941176470584</v>
          </cell>
        </row>
        <row r="43">
          <cell r="N43">
            <v>0.875</v>
          </cell>
        </row>
        <row r="55">
          <cell r="N55">
            <v>0.5357142857142857</v>
          </cell>
        </row>
        <row r="69">
          <cell r="N69">
            <v>0.7857142857142857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tmp\97pbth.xls"/>
      <sheetName val="[97pbth.xls]\E\tmp\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70" zoomScaleNormal="70" workbookViewId="0">
      <selection activeCell="M25" sqref="M25"/>
    </sheetView>
  </sheetViews>
  <sheetFormatPr baseColWidth="10" defaultColWidth="11.42578125" defaultRowHeight="12.75" x14ac:dyDescent="0.2"/>
  <cols>
    <col min="1" max="1" width="3.140625" style="1" customWidth="1"/>
    <col min="2" max="2" width="3.42578125" style="1" customWidth="1"/>
    <col min="3" max="3" width="20.28515625" style="1" customWidth="1"/>
    <col min="4" max="4" width="2.5703125" style="1" customWidth="1"/>
    <col min="5" max="5" width="18.140625" style="1" customWidth="1"/>
    <col min="6" max="6" width="6.7109375" style="1" customWidth="1"/>
    <col min="7" max="7" width="9.85546875" style="1" customWidth="1"/>
    <col min="8" max="8" width="4.85546875" style="1" customWidth="1"/>
    <col min="9" max="9" width="72.28515625" style="1" customWidth="1"/>
    <col min="10" max="10" width="5.85546875" style="1" customWidth="1"/>
    <col min="11" max="11" width="13" style="1" customWidth="1"/>
    <col min="12" max="12" width="4.28515625" style="1" customWidth="1"/>
    <col min="13" max="13" width="71.42578125" style="1" customWidth="1"/>
    <col min="14" max="14" width="5.85546875" style="1" customWidth="1"/>
    <col min="15" max="15" width="14.2851562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7" t="s">
        <v>0</v>
      </c>
      <c r="F3" s="79" t="s">
        <v>1</v>
      </c>
      <c r="G3" s="80"/>
      <c r="H3" s="80"/>
      <c r="I3" s="80"/>
      <c r="J3" s="80"/>
      <c r="K3" s="80"/>
      <c r="L3" s="80"/>
      <c r="M3" s="80"/>
      <c r="N3" s="7"/>
      <c r="O3" s="7"/>
      <c r="P3" s="8"/>
    </row>
    <row r="4" spans="2:16" ht="27" customHeight="1" x14ac:dyDescent="0.3">
      <c r="B4" s="5"/>
      <c r="C4" s="6"/>
      <c r="D4" s="6"/>
      <c r="E4" s="78"/>
      <c r="F4" s="80"/>
      <c r="G4" s="80"/>
      <c r="H4" s="80"/>
      <c r="I4" s="80"/>
      <c r="J4" s="80"/>
      <c r="K4" s="80"/>
      <c r="L4" s="80"/>
      <c r="M4" s="80"/>
      <c r="N4" s="7"/>
      <c r="O4" s="7"/>
      <c r="P4" s="8"/>
    </row>
    <row r="5" spans="2:16" ht="41.25" customHeight="1" x14ac:dyDescent="0.8">
      <c r="B5" s="5"/>
      <c r="C5" s="6"/>
      <c r="D5" s="6"/>
      <c r="E5" s="9" t="s">
        <v>2</v>
      </c>
      <c r="F5" s="81" t="s">
        <v>3</v>
      </c>
      <c r="G5" s="82"/>
      <c r="H5" s="82"/>
      <c r="I5" s="82"/>
      <c r="J5" s="82"/>
      <c r="K5" s="82"/>
      <c r="L5" s="82"/>
      <c r="M5" s="83"/>
      <c r="N5" s="10"/>
      <c r="O5" s="10"/>
      <c r="P5" s="8"/>
    </row>
    <row r="6" spans="2:16" ht="6.75"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4" t="s">
        <v>4</v>
      </c>
      <c r="J7" s="85"/>
      <c r="K7" s="86"/>
      <c r="L7" s="6"/>
      <c r="M7" s="12">
        <f>+AVERAGE(G25,G27,G29,G31,G33)</f>
        <v>0.7498249299719888</v>
      </c>
      <c r="N7" s="13"/>
      <c r="O7" s="13"/>
      <c r="P7" s="8"/>
    </row>
    <row r="8" spans="2:16" ht="17.25" customHeight="1" x14ac:dyDescent="0.25">
      <c r="B8" s="5"/>
      <c r="C8" s="6"/>
      <c r="D8" s="6"/>
      <c r="E8" s="6"/>
      <c r="F8" s="6"/>
      <c r="G8" s="6"/>
      <c r="H8" s="6"/>
      <c r="I8" s="6"/>
      <c r="J8" s="6"/>
      <c r="K8" s="6"/>
      <c r="L8" s="6"/>
      <c r="M8" s="14"/>
      <c r="N8" s="14"/>
      <c r="O8" s="14"/>
      <c r="P8" s="8"/>
    </row>
    <row r="9" spans="2:16" ht="18" hidden="1"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ht="9" customHeight="1" x14ac:dyDescent="0.2">
      <c r="B13" s="5"/>
      <c r="C13" s="6"/>
      <c r="D13" s="6"/>
      <c r="E13" s="6"/>
      <c r="F13" s="6"/>
      <c r="G13" s="6"/>
      <c r="H13" s="6"/>
      <c r="I13" s="6"/>
      <c r="J13" s="6"/>
      <c r="K13" s="6"/>
      <c r="L13" s="6"/>
      <c r="M13" s="6"/>
      <c r="N13" s="6"/>
      <c r="O13" s="6"/>
      <c r="P13" s="8"/>
    </row>
    <row r="14" spans="2:16" hidden="1" x14ac:dyDescent="0.2">
      <c r="B14" s="5"/>
      <c r="C14" s="6"/>
      <c r="D14" s="6"/>
      <c r="E14" s="6"/>
      <c r="F14" s="6"/>
      <c r="G14" s="6"/>
      <c r="H14" s="6"/>
      <c r="I14" s="6"/>
      <c r="J14" s="6"/>
      <c r="K14" s="6"/>
      <c r="L14" s="6"/>
      <c r="M14" s="6"/>
      <c r="N14" s="6"/>
      <c r="O14" s="6"/>
      <c r="P14" s="8"/>
    </row>
    <row r="15" spans="2:16" hidden="1" x14ac:dyDescent="0.2">
      <c r="B15" s="5"/>
      <c r="C15" s="6"/>
      <c r="D15" s="6"/>
      <c r="E15" s="6"/>
      <c r="F15" s="6"/>
      <c r="G15" s="6"/>
      <c r="H15" s="6"/>
      <c r="I15" s="6"/>
      <c r="J15" s="6"/>
      <c r="K15" s="6"/>
      <c r="L15" s="6"/>
      <c r="M15" s="6"/>
      <c r="N15" s="6"/>
      <c r="O15" s="6"/>
      <c r="P15" s="8"/>
    </row>
    <row r="16" spans="2:16" ht="1.5" customHeight="1" x14ac:dyDescent="0.2">
      <c r="B16" s="5"/>
      <c r="C16" s="6"/>
      <c r="D16" s="6"/>
      <c r="E16" s="6"/>
      <c r="F16" s="6"/>
      <c r="G16" s="6"/>
      <c r="H16" s="6"/>
      <c r="I16" s="6"/>
      <c r="J16" s="6"/>
      <c r="K16" s="6"/>
      <c r="L16" s="6"/>
      <c r="M16" s="6"/>
      <c r="N16" s="6"/>
      <c r="O16" s="6"/>
      <c r="P16" s="8"/>
    </row>
    <row r="17" spans="2:22" ht="23.25" x14ac:dyDescent="0.2">
      <c r="B17" s="5"/>
      <c r="C17" s="87" t="s">
        <v>5</v>
      </c>
      <c r="D17" s="88"/>
      <c r="E17" s="88"/>
      <c r="F17" s="88"/>
      <c r="G17" s="88"/>
      <c r="H17" s="88"/>
      <c r="I17" s="88"/>
      <c r="J17" s="88"/>
      <c r="K17" s="88"/>
      <c r="L17" s="88"/>
      <c r="M17" s="89"/>
      <c r="N17" s="15"/>
      <c r="O17" s="15"/>
      <c r="P17" s="8"/>
      <c r="T17" s="1">
        <v>85</v>
      </c>
    </row>
    <row r="18" spans="2:22" ht="15.75" customHeight="1" x14ac:dyDescent="0.2">
      <c r="B18" s="5"/>
      <c r="C18" s="16"/>
      <c r="D18" s="16"/>
      <c r="E18" s="16"/>
      <c r="F18" s="16"/>
      <c r="G18" s="16"/>
      <c r="H18" s="16"/>
      <c r="I18" s="16"/>
      <c r="J18" s="16"/>
      <c r="K18" s="16"/>
      <c r="L18" s="16"/>
      <c r="M18" s="16"/>
      <c r="N18" s="17"/>
      <c r="O18" s="17"/>
      <c r="P18" s="8"/>
    </row>
    <row r="19" spans="2:22" ht="211.5" customHeight="1" x14ac:dyDescent="0.2">
      <c r="B19" s="5"/>
      <c r="C19" s="70" t="s">
        <v>6</v>
      </c>
      <c r="D19" s="71"/>
      <c r="E19" s="18" t="s">
        <v>7</v>
      </c>
      <c r="F19" s="72" t="s">
        <v>8</v>
      </c>
      <c r="G19" s="73"/>
      <c r="H19" s="73"/>
      <c r="I19" s="73"/>
      <c r="J19" s="73"/>
      <c r="K19" s="73"/>
      <c r="L19" s="73"/>
      <c r="M19" s="74"/>
      <c r="N19" s="19"/>
      <c r="O19" s="19"/>
      <c r="P19" s="8"/>
    </row>
    <row r="20" spans="2:22" ht="82.5" customHeight="1" x14ac:dyDescent="0.2">
      <c r="B20" s="5"/>
      <c r="C20" s="70" t="s">
        <v>9</v>
      </c>
      <c r="D20" s="71"/>
      <c r="E20" s="18" t="s">
        <v>7</v>
      </c>
      <c r="F20" s="72" t="s">
        <v>10</v>
      </c>
      <c r="G20" s="73"/>
      <c r="H20" s="73"/>
      <c r="I20" s="73"/>
      <c r="J20" s="73"/>
      <c r="K20" s="73"/>
      <c r="L20" s="73"/>
      <c r="M20" s="74"/>
      <c r="N20" s="19"/>
      <c r="O20" s="19"/>
      <c r="P20" s="8"/>
    </row>
    <row r="21" spans="2:22" ht="51" customHeight="1" x14ac:dyDescent="0.2">
      <c r="B21" s="5"/>
      <c r="C21" s="75" t="s">
        <v>11</v>
      </c>
      <c r="D21" s="76"/>
      <c r="E21" s="18" t="s">
        <v>7</v>
      </c>
      <c r="F21" s="72" t="s">
        <v>12</v>
      </c>
      <c r="G21" s="73"/>
      <c r="H21" s="73"/>
      <c r="I21" s="73"/>
      <c r="J21" s="73"/>
      <c r="K21" s="73"/>
      <c r="L21" s="73"/>
      <c r="M21" s="74"/>
      <c r="N21" s="19"/>
      <c r="O21" s="19"/>
      <c r="P21" s="8"/>
    </row>
    <row r="22" spans="2:22" ht="3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6.75" customHeight="1" x14ac:dyDescent="0.35">
      <c r="B24" s="5"/>
      <c r="C24" s="30"/>
      <c r="D24" s="31"/>
      <c r="E24" s="31"/>
      <c r="F24" s="31"/>
      <c r="G24" s="31"/>
      <c r="H24" s="31"/>
      <c r="I24" s="32"/>
      <c r="J24" s="31"/>
      <c r="K24" s="32"/>
      <c r="L24" s="31"/>
      <c r="M24" s="31"/>
      <c r="N24" s="31"/>
      <c r="O24" s="31"/>
      <c r="P24" s="8"/>
    </row>
    <row r="25" spans="2:22" ht="409.5" customHeight="1" x14ac:dyDescent="0.2">
      <c r="B25" s="5"/>
      <c r="C25" s="33" t="s">
        <v>20</v>
      </c>
      <c r="D25" s="34"/>
      <c r="E25" s="35" t="str">
        <f>+IF([23]Hoja1!$N$2&gt;=0.5,"Si","No")</f>
        <v>Si</v>
      </c>
      <c r="F25" s="36"/>
      <c r="G25" s="37">
        <f>+[23]Hoja1!N2</f>
        <v>0.72916666666666663</v>
      </c>
      <c r="H25" s="36"/>
      <c r="I25" s="54" t="s">
        <v>33</v>
      </c>
      <c r="J25" s="38"/>
      <c r="K25" s="39">
        <v>0.85</v>
      </c>
      <c r="L25" s="40"/>
      <c r="M25" s="69" t="s">
        <v>34</v>
      </c>
      <c r="N25" s="41"/>
      <c r="O25" s="42">
        <f>G25-K25</f>
        <v>-0.12083333333333335</v>
      </c>
      <c r="P25" s="43"/>
      <c r="Q25" s="44"/>
      <c r="R25" s="44"/>
      <c r="S25" s="44"/>
      <c r="T25" s="44"/>
      <c r="U25" s="44"/>
      <c r="V25" s="44"/>
    </row>
    <row r="26" spans="2:22" ht="27.75" customHeight="1" x14ac:dyDescent="0.35">
      <c r="B26" s="5"/>
      <c r="C26" s="30"/>
      <c r="D26" s="45"/>
      <c r="E26" s="46"/>
      <c r="F26" s="31"/>
      <c r="G26" s="47"/>
      <c r="H26" s="31"/>
      <c r="I26" s="48"/>
      <c r="J26" s="31"/>
      <c r="K26" s="32"/>
      <c r="L26" s="31"/>
      <c r="M26" s="49"/>
      <c r="N26" s="49"/>
      <c r="O26" s="50"/>
      <c r="P26" s="8"/>
    </row>
    <row r="27" spans="2:22" ht="337.5" customHeight="1" x14ac:dyDescent="0.2">
      <c r="B27" s="5"/>
      <c r="C27" s="51" t="s">
        <v>21</v>
      </c>
      <c r="D27" s="34"/>
      <c r="E27" s="35" t="str">
        <f>+IF([23]Hoja1!$N$26&gt;=0.5,"Si","No")</f>
        <v>Si</v>
      </c>
      <c r="F27" s="31"/>
      <c r="G27" s="37">
        <f>+[23]Hoja1!N26</f>
        <v>0.82352941176470584</v>
      </c>
      <c r="H27" s="31"/>
      <c r="I27" s="52" t="s">
        <v>22</v>
      </c>
      <c r="J27" s="31"/>
      <c r="K27" s="39">
        <v>0.75</v>
      </c>
      <c r="L27" s="53"/>
      <c r="M27" s="54" t="s">
        <v>23</v>
      </c>
      <c r="N27" s="41"/>
      <c r="O27" s="42">
        <f>G27-K27</f>
        <v>7.3529411764705843E-2</v>
      </c>
      <c r="P27" s="8"/>
    </row>
    <row r="28" spans="2:22" ht="6.75" customHeight="1" x14ac:dyDescent="0.35">
      <c r="B28" s="5"/>
      <c r="C28" s="30"/>
      <c r="D28" s="45"/>
      <c r="E28" s="46"/>
      <c r="F28" s="31"/>
      <c r="G28" s="47"/>
      <c r="H28" s="31"/>
      <c r="I28" s="48"/>
      <c r="J28" s="31"/>
      <c r="K28" s="32"/>
      <c r="L28" s="31"/>
      <c r="M28" s="49"/>
      <c r="N28" s="49"/>
      <c r="O28" s="50"/>
      <c r="P28" s="8"/>
    </row>
    <row r="29" spans="2:22" ht="315" customHeight="1" x14ac:dyDescent="0.2">
      <c r="B29" s="5"/>
      <c r="C29" s="55" t="s">
        <v>24</v>
      </c>
      <c r="D29" s="34"/>
      <c r="E29" s="35" t="str">
        <f>+IF([23]Hoja1!$N$43&gt;=0.5,"Si","No")</f>
        <v>Si</v>
      </c>
      <c r="F29" s="31"/>
      <c r="G29" s="37">
        <f>+[23]Hoja1!N43</f>
        <v>0.875</v>
      </c>
      <c r="H29" s="31"/>
      <c r="I29" s="56" t="s">
        <v>25</v>
      </c>
      <c r="J29" s="31"/>
      <c r="K29" s="39">
        <v>0.92</v>
      </c>
      <c r="L29" s="53"/>
      <c r="M29" s="54" t="s">
        <v>26</v>
      </c>
      <c r="N29" s="41"/>
      <c r="O29" s="42">
        <f>G29-K29</f>
        <v>-4.500000000000004E-2</v>
      </c>
      <c r="P29" s="8"/>
    </row>
    <row r="30" spans="2:22" ht="6.75" customHeight="1" x14ac:dyDescent="0.35">
      <c r="B30" s="5"/>
      <c r="C30" s="30"/>
      <c r="D30" s="45"/>
      <c r="E30" s="46"/>
      <c r="F30" s="31"/>
      <c r="G30" s="47"/>
      <c r="H30" s="31"/>
      <c r="I30" s="48"/>
      <c r="J30" s="31"/>
      <c r="K30" s="32"/>
      <c r="L30" s="31"/>
      <c r="M30" s="49"/>
      <c r="N30" s="49"/>
      <c r="O30" s="50"/>
      <c r="P30" s="8"/>
    </row>
    <row r="31" spans="2:22" ht="340.5" customHeight="1" x14ac:dyDescent="0.2">
      <c r="B31" s="5"/>
      <c r="C31" s="57" t="s">
        <v>27</v>
      </c>
      <c r="D31" s="34"/>
      <c r="E31" s="35" t="str">
        <f>+IF([23]Hoja1!$N$55&gt;=0.5,"Si","No")</f>
        <v>Si</v>
      </c>
      <c r="F31" s="31"/>
      <c r="G31" s="37">
        <f>+[23]Hoja1!N55</f>
        <v>0.5357142857142857</v>
      </c>
      <c r="H31" s="31"/>
      <c r="I31" s="58" t="s">
        <v>28</v>
      </c>
      <c r="J31" s="31"/>
      <c r="K31" s="39">
        <v>0.79</v>
      </c>
      <c r="L31" s="53"/>
      <c r="M31" s="90" t="s">
        <v>29</v>
      </c>
      <c r="N31" s="41"/>
      <c r="O31" s="42">
        <f>G31-K31</f>
        <v>-0.25428571428571434</v>
      </c>
      <c r="P31" s="8"/>
    </row>
    <row r="32" spans="2:22" ht="6.75" customHeight="1" x14ac:dyDescent="0.35">
      <c r="B32" s="5"/>
      <c r="C32" s="30"/>
      <c r="D32" s="45"/>
      <c r="E32" s="46"/>
      <c r="F32" s="31"/>
      <c r="G32" s="47"/>
      <c r="H32" s="31"/>
      <c r="I32" s="48"/>
      <c r="J32" s="31"/>
      <c r="K32" s="32"/>
      <c r="L32" s="31"/>
      <c r="M32" s="49"/>
      <c r="N32" s="49"/>
      <c r="O32" s="50"/>
      <c r="P32" s="8"/>
    </row>
    <row r="33" spans="2:16" ht="284.25" customHeight="1" thickBot="1" x14ac:dyDescent="0.25">
      <c r="B33" s="5"/>
      <c r="C33" s="59" t="s">
        <v>30</v>
      </c>
      <c r="D33" s="34"/>
      <c r="E33" s="35" t="str">
        <f>+IF([23]Hoja1!$N$69&gt;=0.5,"Si","No")</f>
        <v>Si</v>
      </c>
      <c r="F33" s="31"/>
      <c r="G33" s="37">
        <f>+[23]Hoja1!N69</f>
        <v>0.7857142857142857</v>
      </c>
      <c r="H33" s="31"/>
      <c r="I33" s="60" t="s">
        <v>31</v>
      </c>
      <c r="J33" s="31"/>
      <c r="K33" s="39">
        <v>0.82</v>
      </c>
      <c r="L33" s="53"/>
      <c r="M33" s="61" t="s">
        <v>32</v>
      </c>
      <c r="N33" s="41"/>
      <c r="O33" s="42">
        <f>G33-K33</f>
        <v>-3.4285714285714253E-2</v>
      </c>
      <c r="P33" s="8"/>
    </row>
    <row r="34" spans="2:16" ht="15.75" x14ac:dyDescent="0.2">
      <c r="B34" s="5"/>
      <c r="C34" s="62"/>
      <c r="D34" s="62"/>
      <c r="E34" s="17"/>
      <c r="F34" s="6"/>
      <c r="G34" s="6"/>
      <c r="H34" s="6"/>
      <c r="I34" s="6"/>
      <c r="J34" s="6"/>
      <c r="K34" s="6"/>
      <c r="L34" s="6"/>
      <c r="M34" s="63"/>
      <c r="N34" s="63"/>
      <c r="O34" s="63"/>
      <c r="P34" s="8"/>
    </row>
    <row r="35" spans="2:16" ht="15.75" x14ac:dyDescent="0.2">
      <c r="B35" s="5"/>
      <c r="C35" s="64"/>
      <c r="D35" s="62"/>
      <c r="E35" s="17"/>
      <c r="F35" s="6"/>
      <c r="G35" s="6"/>
      <c r="H35" s="6"/>
      <c r="I35" s="6"/>
      <c r="J35" s="6"/>
      <c r="K35" s="6"/>
      <c r="L35" s="6"/>
      <c r="M35" s="63"/>
      <c r="N35" s="63"/>
      <c r="O35" s="63"/>
      <c r="P35" s="8"/>
    </row>
    <row r="36" spans="2:16" x14ac:dyDescent="0.2">
      <c r="B36" s="5"/>
      <c r="C36" s="65"/>
      <c r="D36" s="6"/>
      <c r="E36" s="6"/>
      <c r="F36" s="6"/>
      <c r="G36" s="6"/>
      <c r="H36" s="6"/>
      <c r="I36" s="6"/>
      <c r="J36" s="6"/>
      <c r="K36" s="6"/>
      <c r="L36" s="6"/>
      <c r="M36" s="6"/>
      <c r="N36" s="6"/>
      <c r="O36" s="6"/>
      <c r="P36" s="8"/>
    </row>
    <row r="37" spans="2:16" ht="13.5" thickBot="1" x14ac:dyDescent="0.25">
      <c r="B37" s="66"/>
      <c r="C37" s="67"/>
      <c r="D37" s="67"/>
      <c r="E37" s="67"/>
      <c r="F37" s="67"/>
      <c r="G37" s="67"/>
      <c r="H37" s="67"/>
      <c r="I37" s="67"/>
      <c r="J37" s="67"/>
      <c r="K37" s="67"/>
      <c r="L37" s="67"/>
      <c r="M37" s="67"/>
      <c r="N37" s="67"/>
      <c r="O37" s="67"/>
      <c r="P37" s="68"/>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6CFDEA27-07C8-4FFE-A31B-9B715A266BB0}">
            <xm:f>0</xm:f>
            <xm:f>'[Informe-sci-2semestre 2023.xlsx]Analisis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50E025D0-8D1F-49FD-BB03-863431853A22}">
            <xm:f>0</xm:f>
            <xm:f>'[Informe-sci-2semestre 2023.xlsx]Analisis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746144C-3FBA-4B04-BD07-8ABA4A955F19}">
            <xm:f>0</xm:f>
            <xm:f>'[Informe-sci-2semestre 2023.xlsx]Analisis de Resultados'!#REF!</xm:f>
            <x14:dxf>
              <fill>
                <patternFill>
                  <bgColor rgb="FFFF0000"/>
                </patternFill>
              </fill>
            </x14:dxf>
          </x14:cfRule>
          <xm:sqref>K27</xm:sqref>
        </x14:conditionalFormatting>
        <x14:conditionalFormatting xmlns:xm="http://schemas.microsoft.com/office/excel/2006/main">
          <x14:cfRule type="cellIs" priority="12" operator="between" id="{5EAFB0AD-13E6-4DCB-99F9-ECD69FB0F190}">
            <xm:f>0</xm:f>
            <xm:f>'[Informe-sci-2semestre 2023.xlsx]Analisis de Resultados'!#REF!</xm:f>
            <x14:dxf>
              <fill>
                <patternFill>
                  <bgColor rgb="FFFF0000"/>
                </patternFill>
              </fill>
            </x14:dxf>
          </x14:cfRule>
          <xm:sqref>K29</xm:sqref>
        </x14:conditionalFormatting>
        <x14:conditionalFormatting xmlns:xm="http://schemas.microsoft.com/office/excel/2006/main">
          <x14:cfRule type="cellIs" priority="8" operator="between" id="{34EBDA6C-56C5-4E39-84E4-CC8254E77619}">
            <xm:f>0</xm:f>
            <xm:f>'[Informe-sci-2semestre 2023.xlsx]Analisis de Resultados'!#REF!</xm:f>
            <x14:dxf>
              <fill>
                <patternFill>
                  <bgColor rgb="FFFF0000"/>
                </patternFill>
              </fill>
            </x14:dxf>
          </x14:cfRule>
          <xm:sqref>K31</xm:sqref>
        </x14:conditionalFormatting>
        <x14:conditionalFormatting xmlns:xm="http://schemas.microsoft.com/office/excel/2006/main">
          <x14:cfRule type="cellIs" priority="4" operator="between" id="{505C676E-2CC3-4DEB-B016-3CD6C90AF58A}">
            <xm:f>0</xm:f>
            <xm:f>'[Informe-sci-2semestre 2023.xlsx]Analisis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2024-02-01T20:40:58Z</dcterms:created>
  <dcterms:modified xsi:type="dcterms:W3CDTF">2024-02-13T20:44:48Z</dcterms:modified>
</cp:coreProperties>
</file>